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<sst xmlns="http://schemas.openxmlformats.org/spreadsheetml/2006/main" count="60" uniqueCount="34">
  <si>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</si>
  <si>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</si>
  <si>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</si>
  <si>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</si>
  <si>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</si>
  <si>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</si>
  <si>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</si>
  <si>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</si>
  <si>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</si>
  <si>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</si>
  <si>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</si>
  <si>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</si>
  <si>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</si>
  <si>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</si>
  <si>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</si>
  <si>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</si>
  <si>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</si>
  <si>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</si>
  <si>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</si>
  <si>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</si>
  <si>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</si>
  <si>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</si>
  <si>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</si>
  <si>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</si>
  <si>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</si>
  <si>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</si>
  <si>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</si>
  <si>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</si>
  <si>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</si>
  <si>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</si>
  <si>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</si>
  <si>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</si>
  <si>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Главный внештатный специалист 
по дерматовенерологии  и косметологии
Депздрава Югры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</si>
  <si>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сентябрь 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</si>
</sst>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6" fillId="2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31.625" style="0" customWidth="1"/>
    <col min="2" max="2" width="13.875" style="0" customWidth="1"/>
    <col min="3" max="3" width="14.00390625" style="0" customWidth="1"/>
    <col min="4" max="4" width="15.25390625" style="0" customWidth="1"/>
    <col min="5" max="5" width="14.75390625" style="0" customWidth="1"/>
    <col min="6" max="6" width="8.2539062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25390625" style="6" hidden="1" customWidth="1"/>
    <col min="11" max="11" width="8.875" style="6" customWidth="1"/>
    <col min="12" max="12" width="12.375" style="0" bestFit="1" customWidth="1"/>
    <col min="14" max="14" width="11.875" style="0" customWidth="1"/>
  </cols>
  <sheetData>
    <row r="1" spans="1:10" ht="12.7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9" ht="9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8" t="s">
        <v>29</v>
      </c>
      <c r="B4" s="49"/>
      <c r="C4" s="49"/>
      <c r="D4" s="49"/>
      <c r="E4" s="49"/>
      <c r="F4" s="49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6" t="s">
        <v>33</v>
      </c>
      <c r="B5" s="47"/>
      <c r="C5" s="47"/>
      <c r="D5" s="47"/>
      <c r="E5" s="47"/>
      <c r="F5" s="47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7"/>
      <c r="B6" s="47"/>
      <c r="C6" s="47"/>
      <c r="D6" s="47"/>
      <c r="E6" s="47"/>
      <c r="F6" s="47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4" t="s">
        <v>25</v>
      </c>
      <c r="B7" s="52" t="s">
        <v>28</v>
      </c>
      <c r="C7" s="52"/>
      <c r="D7" s="52"/>
      <c r="E7" s="52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.75">
      <c r="A8" s="55"/>
      <c r="B8" s="52">
        <v>2018</v>
      </c>
      <c r="C8" s="52"/>
      <c r="D8" s="52">
        <v>2019</v>
      </c>
      <c r="E8" s="52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>
      <c r="A9" s="55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0</v>
      </c>
      <c r="C10" s="31">
        <f>($B10*100000)/'[1]численность населения'!$C3</f>
        <v>0</v>
      </c>
      <c r="D10" s="30">
        <v>8</v>
      </c>
      <c r="E10" s="31">
        <f>($D10*100000)/'численность населения'!$C3</f>
        <v>8.086117147622176</v>
      </c>
      <c r="F10" s="32" t="e">
        <f>E10/C10*100-100</f>
        <v>#DIV/0!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1</v>
      </c>
      <c r="C11" s="31">
        <f>($B11*100000)/'[1]численность населения'!$C4</f>
        <v>2.306805074971165</v>
      </c>
      <c r="D11" s="30">
        <v>4</v>
      </c>
      <c r="E11" s="31">
        <f>($D11*100000)/'численность населения'!$C4</f>
        <v>9.904667574594528</v>
      </c>
      <c r="F11" s="32">
        <f>(E11-C11)*100/C11</f>
        <v>329.3673393586728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1</v>
      </c>
      <c r="C12" s="31">
        <f>($B12*100000)/'[1]численность населения'!$C5</f>
        <v>1.7213481598788172</v>
      </c>
      <c r="D12" s="30">
        <v>0</v>
      </c>
      <c r="E12" s="31">
        <f>($D12*100000)/'численность населения'!$C5</f>
        <v>0</v>
      </c>
      <c r="F12" s="32">
        <f aca="true" t="shared" si="0" ref="F12:F32">(E12-C12)*100/C12</f>
        <v>-100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0</v>
      </c>
      <c r="C13" s="31">
        <f>($B13*100000)/'[1]численность населения'!$C6</f>
        <v>0</v>
      </c>
      <c r="D13" s="30">
        <v>0</v>
      </c>
      <c r="E13" s="31">
        <f>($D13*100000)/'численность населения'!$C6</f>
        <v>0</v>
      </c>
      <c r="F13" s="32" t="e">
        <f t="shared" si="0"/>
        <v>#DIV/0!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7</v>
      </c>
      <c r="C14" s="31">
        <f>($B14*100000)/'[1]численность населения'!$C7</f>
        <v>11.782924858604902</v>
      </c>
      <c r="D14" s="30">
        <v>4</v>
      </c>
      <c r="E14" s="31">
        <f>($D14*100000)/'численность населения'!$C7</f>
        <v>6.004293069544724</v>
      </c>
      <c r="F14" s="32">
        <f t="shared" si="0"/>
        <v>-49.04242247492672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0</v>
      </c>
      <c r="C15" s="31">
        <f>($B15*100000)/'[1]численность населения'!$C8</f>
        <v>0</v>
      </c>
      <c r="D15" s="30">
        <v>0</v>
      </c>
      <c r="E15" s="31">
        <f>($D15*100000)/'численность населения'!$C8</f>
        <v>0</v>
      </c>
      <c r="F15" s="32" t="e">
        <f t="shared" si="0"/>
        <v>#DIV/0!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4</v>
      </c>
      <c r="C16" s="31">
        <f>($B16*100000)/'[1]численность населения'!$C9</f>
        <v>7.04138574471456</v>
      </c>
      <c r="D16" s="30">
        <v>13</v>
      </c>
      <c r="E16" s="31">
        <f>($D16*100000)/'численность населения'!$C9</f>
        <v>22.310702272259217</v>
      </c>
      <c r="F16" s="32">
        <f t="shared" si="0"/>
        <v>216.8510159950573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7</v>
      </c>
      <c r="C17" s="31">
        <f>($B17*100000)/'[1]численность населения'!$C10</f>
        <v>2.8328611898016995</v>
      </c>
      <c r="D17" s="30">
        <v>20</v>
      </c>
      <c r="E17" s="31">
        <f>($D17*100000)/'численность населения'!$C10</f>
        <v>7.247269591181523</v>
      </c>
      <c r="F17" s="32">
        <f t="shared" si="0"/>
        <v>155.8286165687078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4</v>
      </c>
      <c r="C18" s="31">
        <f>($B18*100000)/'[1]численность населения'!$C11</f>
        <v>1.3318993217302704</v>
      </c>
      <c r="D18" s="30">
        <v>16</v>
      </c>
      <c r="E18" s="31">
        <f>($D18*100000)/'численность населения'!$C11</f>
        <v>4.323564779160418</v>
      </c>
      <c r="F18" s="32">
        <f t="shared" si="0"/>
        <v>224.61648629294857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4</v>
      </c>
      <c r="C19" s="31">
        <f>($B19*100000)/'[1]численность населения'!$C12</f>
        <v>3.384295178225445</v>
      </c>
      <c r="D19" s="30">
        <v>2</v>
      </c>
      <c r="E19" s="31">
        <f>($D19*100000)/'численность населения'!$C12</f>
        <v>1.5704257424187698</v>
      </c>
      <c r="F19" s="32">
        <f t="shared" si="0"/>
        <v>-53.59666755657459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3</v>
      </c>
      <c r="C20" s="31">
        <f>($B20*100000)/'[1]численность населения'!$C13</f>
        <v>7.230135203528306</v>
      </c>
      <c r="D20" s="30">
        <v>2</v>
      </c>
      <c r="E20" s="31">
        <f>($D20*100000)/'численность населения'!$C13</f>
        <v>4.992137383620797</v>
      </c>
      <c r="F20" s="32">
        <f t="shared" si="0"/>
        <v>-30.953747847140754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1</v>
      </c>
      <c r="C21" s="31">
        <f>($B21*100000)/'[1]численность населения'!$C14</f>
        <v>5.81767409389726</v>
      </c>
      <c r="D21" s="30">
        <v>2</v>
      </c>
      <c r="E21" s="31">
        <f>($D21*100000)/'численность населения'!$C14</f>
        <v>11.154489682097044</v>
      </c>
      <c r="F21" s="32">
        <f t="shared" si="0"/>
        <v>91.73452314556607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16</v>
      </c>
      <c r="C22" s="31">
        <f>($B22*100000)/'[1]численность населения'!$C15</f>
        <v>48.43054756787844</v>
      </c>
      <c r="D22" s="30">
        <v>22</v>
      </c>
      <c r="E22" s="31">
        <f>($D22*100000)/'численность населения'!$C15</f>
        <v>58.79837502672653</v>
      </c>
      <c r="F22" s="32">
        <f t="shared" si="0"/>
        <v>21.40761973487277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1</v>
      </c>
      <c r="C23" s="31">
        <f>($B23*100000)/'[1]численность населения'!$C16</f>
        <v>2.097447406506282</v>
      </c>
      <c r="D23" s="30">
        <v>3</v>
      </c>
      <c r="E23" s="31">
        <f>($D23*100000)/'численность населения'!$C16</f>
        <v>6.210280083631772</v>
      </c>
      <c r="F23" s="32">
        <f t="shared" si="0"/>
        <v>196.08752354731197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0</v>
      </c>
      <c r="C24" s="31">
        <f>($B24*100000)/'[1]численность населения'!$C17</f>
        <v>0</v>
      </c>
      <c r="D24" s="30">
        <v>0</v>
      </c>
      <c r="E24" s="31">
        <f>($D24*100000)/'численность населения'!$C17</f>
        <v>0</v>
      </c>
      <c r="F24" s="32" t="e">
        <f t="shared" si="0"/>
        <v>#DIV/0!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0</v>
      </c>
      <c r="C25" s="31">
        <f>($B25*100000)/'[1]численность населения'!$C18</f>
        <v>0</v>
      </c>
      <c r="D25" s="30">
        <v>0</v>
      </c>
      <c r="E25" s="31">
        <f>($D25*100000)/'численность населения'!$C18</f>
        <v>0</v>
      </c>
      <c r="F25" s="32" t="e">
        <f t="shared" si="0"/>
        <v>#DIV/0!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3</v>
      </c>
      <c r="C26" s="31">
        <f>($B26*100000)/'[1]численность населения'!$C19</f>
        <v>8.64428756663305</v>
      </c>
      <c r="D26" s="30">
        <v>11</v>
      </c>
      <c r="E26" s="31">
        <f>($D26*100000)/'численность населения'!$C19</f>
        <v>35.62176165803109</v>
      </c>
      <c r="F26" s="32">
        <f t="shared" si="0"/>
        <v>312.0844127806563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 t="e">
        <f t="shared" si="0"/>
        <v>#DIV/0!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2</v>
      </c>
      <c r="C28" s="31">
        <f>($B28*100000)/'[1]численность населения'!$C21</f>
        <v>12.21224888563229</v>
      </c>
      <c r="D28" s="30">
        <v>10</v>
      </c>
      <c r="E28" s="31">
        <f>($D28*100000)/'численность населения'!$C21</f>
        <v>49.945060433523125</v>
      </c>
      <c r="F28" s="32">
        <f t="shared" si="0"/>
        <v>308.9751273599041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0</v>
      </c>
      <c r="C29" s="31">
        <f>($B29*100000)/'[1]численность населения'!$C22</f>
        <v>0</v>
      </c>
      <c r="D29" s="30">
        <v>6</v>
      </c>
      <c r="E29" s="31">
        <f>($D29*100000)/'численность населения'!$C22</f>
        <v>26.7367764359877</v>
      </c>
      <c r="F29" s="32" t="e">
        <f t="shared" si="0"/>
        <v>#DIV/0!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0</v>
      </c>
      <c r="C30" s="31">
        <f>($B30*100000)/'[1]численность населения'!$C23</f>
        <v>0</v>
      </c>
      <c r="D30" s="30">
        <v>0</v>
      </c>
      <c r="E30" s="31">
        <f>($D30*100000)/'численность населения'!$C23</f>
        <v>0</v>
      </c>
      <c r="F30" s="32" t="e">
        <f t="shared" si="0"/>
        <v>#DIV/0!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1</v>
      </c>
      <c r="C31" s="31">
        <f>($B31*100000)/'[1]численность населения'!$C24</f>
        <v>2.1443122118580464</v>
      </c>
      <c r="D31" s="30">
        <v>3</v>
      </c>
      <c r="E31" s="31">
        <f>($D31*100000)/'численность населения'!$C24</f>
        <v>6.695980179898667</v>
      </c>
      <c r="F31" s="32">
        <f t="shared" si="0"/>
        <v>212.26703568957433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55</v>
      </c>
      <c r="C32" s="45">
        <f>($B32*100000)/'численность населения'!$C25</f>
        <v>3.314381099591126</v>
      </c>
      <c r="D32" s="25">
        <f>SUM($D10:$D31)</f>
        <v>126</v>
      </c>
      <c r="E32" s="26">
        <f>($D32*100000)/'численность населения'!$C25</f>
        <v>7.592945791790579</v>
      </c>
      <c r="F32" s="32">
        <f t="shared" si="0"/>
        <v>129.09090909090907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6" t="s">
        <v>32</v>
      </c>
      <c r="B35" s="57"/>
      <c r="C35" s="57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/>
      <c r="B36" s="57"/>
      <c r="C36" s="57"/>
      <c r="D36" s="58" t="s">
        <v>31</v>
      </c>
      <c r="E36" s="59"/>
      <c r="F36" s="23"/>
      <c r="G36" s="35"/>
      <c r="H36" s="36"/>
      <c r="I36" s="53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7"/>
      <c r="B37" s="57"/>
      <c r="C37" s="57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7"/>
      <c r="B38" s="57"/>
      <c r="C38" s="57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4" sqref="C34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0" customWidth="1"/>
    <col min="5" max="5" width="13.125" style="0" bestFit="1" customWidth="1"/>
  </cols>
  <sheetData>
    <row r="1" spans="2:3" ht="23.25" customHeight="1" thickBot="1">
      <c r="B1" s="3">
        <v>2017</v>
      </c>
      <c r="C1" s="22">
        <v>2018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98948</v>
      </c>
      <c r="C3" s="17">
        <v>98935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40642</v>
      </c>
      <c r="C4" s="18">
        <v>40385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55405</v>
      </c>
      <c r="C5" s="18">
        <v>54434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43345</v>
      </c>
      <c r="C6" s="18">
        <v>43606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65154</v>
      </c>
      <c r="C7" s="18">
        <v>66619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43696</v>
      </c>
      <c r="C8" s="18">
        <v>44345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57957</v>
      </c>
      <c r="C9" s="18">
        <v>58268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274870</v>
      </c>
      <c r="C10" s="18">
        <v>275966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361880</v>
      </c>
      <c r="C11" s="18">
        <v>370065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126565</v>
      </c>
      <c r="C12" s="18">
        <v>127354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40979</v>
      </c>
      <c r="C13" s="18">
        <v>40063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17991</v>
      </c>
      <c r="C14" s="18">
        <v>17930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37253</v>
      </c>
      <c r="C15" s="18">
        <v>37416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48764</v>
      </c>
      <c r="C16" s="18">
        <v>48307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36268</v>
      </c>
      <c r="C17" s="18">
        <v>36061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122854</v>
      </c>
      <c r="C18" s="18">
        <v>124400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31257</v>
      </c>
      <c r="C19" s="18">
        <v>30880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29089</v>
      </c>
      <c r="C20" s="18">
        <v>28458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19719</v>
      </c>
      <c r="C21" s="18">
        <v>20022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23031</v>
      </c>
      <c r="C22" s="18">
        <v>22441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29501</v>
      </c>
      <c r="C23" s="18">
        <v>28677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45342</v>
      </c>
      <c r="C24" s="18">
        <v>44803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1650510</v>
      </c>
      <c r="C25" s="19">
        <f>SUM(C3:C24)</f>
        <v>1659435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2019-07-31T05:43:17Z</cp:lastPrinted>
  <dcterms:created xsi:type="dcterms:W3CDTF">2003-07-30T02:22:18Z</dcterms:created>
  <dcterms:modified xsi:type="dcterms:W3CDTF">2019-12-08T21:26:28Z</dcterms:modified>
  <cp:category/>
  <cp:version/>
  <cp:contentType/>
  <cp:contentStatus/>
</cp:coreProperties>
</file>